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ТЭ 2015" sheetId="1" r:id="rId1"/>
    <sheet name="ТЭ 2016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48" i="4" l="1"/>
  <c r="E43" i="4"/>
  <c r="E8" i="4" l="1"/>
  <c r="E18" i="4" l="1"/>
  <c r="E26" i="4" l="1"/>
  <c r="E28" i="4"/>
  <c r="E11" i="4"/>
  <c r="E23" i="4"/>
  <c r="E14" i="4"/>
  <c r="E9" i="4" l="1"/>
  <c r="E42" i="4" l="1"/>
  <c r="E36" i="4"/>
  <c r="E16" i="4"/>
  <c r="E30" i="4" l="1"/>
  <c r="E38" i="1"/>
  <c r="E8" i="1" l="1"/>
  <c r="E42" i="1"/>
  <c r="E36" i="1" l="1"/>
  <c r="E47" i="1" l="1"/>
  <c r="E48" i="1"/>
  <c r="E18" i="1"/>
  <c r="E16" i="1"/>
  <c r="E43" i="1" l="1"/>
  <c r="E13" i="1" l="1"/>
  <c r="E11" i="1" s="1"/>
  <c r="E30" i="1" s="1"/>
</calcChain>
</file>

<file path=xl/comments1.xml><?xml version="1.0" encoding="utf-8"?>
<comments xmlns="http://schemas.openxmlformats.org/spreadsheetml/2006/main">
  <authors>
    <author>Автор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НДС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услуги по передаче тепловой энергии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НДС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услуги по передаче тепловой энергии</t>
        </r>
      </text>
    </comment>
    <comment ref="E4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  <r>
          <rPr>
            <sz val="8"/>
            <color indexed="81"/>
            <rFont val="Tahoma"/>
            <family val="2"/>
            <charset val="204"/>
          </rPr>
          <t>на тепловую энергию</t>
        </r>
      </text>
    </comment>
    <comment ref="E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всего по предприятию</t>
        </r>
      </text>
    </comment>
  </commentList>
</comments>
</file>

<file path=xl/sharedStrings.xml><?xml version="1.0" encoding="utf-8"?>
<sst xmlns="http://schemas.openxmlformats.org/spreadsheetml/2006/main" count="182" uniqueCount="63">
  <si>
    <t>№ п/п</t>
  </si>
  <si>
    <t>Наименование показателя</t>
  </si>
  <si>
    <t>Единица измерения</t>
  </si>
  <si>
    <t>Вид регулируемой деятельности</t>
  </si>
  <si>
    <t>Теплоснабжение в горячей воде</t>
  </si>
  <si>
    <t xml:space="preserve">Выручка от регулируемой деятельности </t>
  </si>
  <si>
    <t>тыс. руб.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</si>
  <si>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</si>
  <si>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топливо</t>
  </si>
  <si>
    <t>Объем</t>
  </si>
  <si>
    <t>тыс. м3</t>
  </si>
  <si>
    <t>руб.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</si>
  <si>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</si>
  <si>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</si>
  <si>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</si>
  <si>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хим. реагенты, используемые в технологическом процессе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</si>
  <si>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</si>
  <si>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</si>
  <si>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</si>
  <si>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</si>
  <si>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</si>
  <si>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Чистая прибыль от регулируемого вида деятельности</t>
  </si>
  <si>
    <t>Изменение стоимости основных фондов</t>
  </si>
  <si>
    <t>за счет ввода (вывода) из эксплуатации</t>
  </si>
  <si>
    <t>стоимость переоценки основных фондов</t>
  </si>
  <si>
    <t xml:space="preserve"> 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</si>
  <si>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</si>
  <si>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</si>
  <si>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</si>
  <si>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</si>
  <si>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тыс. Гкал</t>
  </si>
  <si>
    <t>Объем приобретаемой регулируемой организацией тепловой энергии</t>
  </si>
  <si>
    <t>Объем тепловой энергии, отпускаемой потребителям по договорам, в том числе:</t>
  </si>
  <si>
    <t>По приборам учета</t>
  </si>
  <si>
    <t>По нормативам потребления</t>
  </si>
  <si>
    <t>Нормативы технологических потерь при передаче тепловой энергии по тепловым сетям</t>
  </si>
  <si>
    <t>%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</si>
  <si>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</si>
  <si>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</si>
  <si>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чел.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</si>
  <si>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</si>
  <si>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отпускаемой в тепловую сеть</t>
  </si>
  <si>
    <t>кг у.т./Гкал</t>
  </si>
  <si>
    <t>кВт*ч/Гкал</t>
  </si>
  <si>
    <t>газ природный, стоимость</t>
  </si>
  <si>
    <t>Средневзвешенная стоимость 1 кВт*ч</t>
  </si>
  <si>
    <t>Информация об основных показателях финансово-хозяйственной деятельности за 2015 год,</t>
  </si>
  <si>
    <t>включая структуру основных производственных затрат</t>
  </si>
  <si>
    <t>(в части регулируемой деятельности)</t>
  </si>
  <si>
    <t>Стоимость единицы объема с учетом доставки (транспортировки)</t>
  </si>
  <si>
    <t>Расходы на оплату труда основного производственного персонала</t>
  </si>
  <si>
    <t>Отчисления на социальные нужды производственного персонала</t>
  </si>
  <si>
    <t>Расходы на амортизацию основных производственных фондов</t>
  </si>
  <si>
    <t xml:space="preserve">Расходы на покупную тепловую энергию </t>
  </si>
  <si>
    <t>Расходы на покупную электрическую энергию, потребляемую оборудованием, используемым в технологическом процессе:</t>
  </si>
  <si>
    <t>Удельный расход электрической энергии на единицу тепловой энергии, отпускаемой потребителям</t>
  </si>
  <si>
    <t>руб./м3</t>
  </si>
  <si>
    <t xml:space="preserve">       от реализации тепловой энергии</t>
  </si>
  <si>
    <t xml:space="preserve">       компенсация нормативных потерь</t>
  </si>
  <si>
    <t>Валовая прибыль от продажи товаров и услуг по регулируемому виду деятельности</t>
  </si>
  <si>
    <t>Годовая бухгалтерская отчетность (раскрывается регулируемой организацией, выручка от регулируемой деятельности которой превышает 80% совокупной выручки за отчетный период)</t>
  </si>
  <si>
    <t>Выручка от регулируемой деятельности не превышает 80% совокупной выручки</t>
  </si>
  <si>
    <t>Информация об основных показателях финансово-хозяйственной деятельности за 2016 год,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</si>
</sst>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theme="1"/>
      <name val="Calibri"/>
      <family val="2"/>
      <scheme val="minor"/>
    </font>
    <font>
      <sz val="9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scheme val="minor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rgb="FF0070C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DEE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14" fontId="1" fillId="0" borderId="2" xfId="0" applyNumberFormat="1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5" fillId="0" borderId="0" xfId="0" applyFont="1"/>
    <xf numFmtId="4" fontId="1" fillId="0" borderId="1" xfId="0" applyNumberFormat="1" applyFont="1" applyBorder="1" applyAlignment="1">
      <alignment horizontal="right" vertical="center" indent="2"/>
    </xf>
    <xf numFmtId="4" fontId="1" fillId="0" borderId="1" xfId="0" applyNumberFormat="1" applyFont="1" applyFill="1" applyBorder="1" applyAlignment="1">
      <alignment horizontal="right" vertical="center" indent="2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indent="2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3"/>
    </xf>
    <xf numFmtId="4" fontId="6" fillId="0" borderId="1" xfId="0" applyNumberFormat="1" applyFont="1" applyFill="1" applyBorder="1" applyAlignment="1">
      <alignment horizontal="right" vertical="center" indent="2"/>
    </xf>
    <xf numFmtId="2" fontId="0" fillId="0" borderId="0" xfId="0" applyNumberFormat="1"/>
    <xf numFmtId="4" fontId="0" fillId="0" borderId="0" xfId="0" applyNumberFormat="1"/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indent="2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indent="2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indent="2"/>
    </xf>
    <xf numFmtId="4" fontId="1" fillId="3" borderId="1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indent="2"/>
    </xf>
    <xf numFmtId="4" fontId="12" fillId="0" borderId="1" xfId="0" applyNumberFormat="1" applyFont="1" applyFill="1" applyBorder="1" applyAlignment="1">
      <alignment horizontal="right" vertical="center" indent="2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DEEFF"/>
      <color rgb="FFE7FFE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48"/>
  <sheetViews>
    <sheetView topLeftCell="A3" workbookViewId="0">
      <selection activeCell="C24" sqref="C24"/>
    </sheetView>
  </sheetViews>
  <sheetFormatPr defaultRowHeight="15" x14ac:dyDescent="0.25"/>
  <cols>
    <col min="1" max="1" width="5.7109375" customWidth="1"/>
    <col min="2" max="2" width="5.42578125" customWidth="1"/>
    <col min="3" max="3" width="54" customWidth="1"/>
    <col min="4" max="4" width="10.7109375" customWidth="1"/>
    <col min="5" max="5" width="21.28515625" customWidth="1"/>
    <col min="6" max="7" width="10" bestFit="1" customWidth="1"/>
  </cols>
  <sheetData>
    <row r="1" spans="1:7" x14ac:dyDescent="0.25">
      <c r="A1" s="42" t="s">
        <v>46</v>
      </c>
      <c r="B1" s="42"/>
      <c r="C1" s="42"/>
      <c r="D1" s="42"/>
      <c r="E1" s="42"/>
      <c r="F1" s="42"/>
    </row>
    <row r="2" spans="1:7" x14ac:dyDescent="0.25">
      <c r="A2" s="42" t="s">
        <v>47</v>
      </c>
      <c r="B2" s="42"/>
      <c r="C2" s="42"/>
      <c r="D2" s="42"/>
      <c r="E2" s="42"/>
      <c r="F2" s="42"/>
    </row>
    <row r="3" spans="1:7" x14ac:dyDescent="0.25">
      <c r="A3" s="43" t="s">
        <v>48</v>
      </c>
      <c r="B3" s="43"/>
      <c r="C3" s="43"/>
      <c r="D3" s="43"/>
      <c r="E3" s="43"/>
      <c r="F3" s="43"/>
    </row>
    <row r="4" spans="1:7" ht="7.5" customHeight="1" x14ac:dyDescent="0.25"/>
    <row r="5" spans="1:7" s="7" customFormat="1" ht="22.5" customHeight="1" x14ac:dyDescent="0.25">
      <c r="B5" s="44" t="s">
        <v>0</v>
      </c>
      <c r="C5" s="44" t="s">
        <v>1</v>
      </c>
      <c r="D5" s="44" t="s">
        <v>2</v>
      </c>
      <c r="E5" s="3" t="s">
        <v>3</v>
      </c>
    </row>
    <row r="6" spans="1:7" s="7" customFormat="1" ht="25.5" x14ac:dyDescent="0.25">
      <c r="B6" s="44"/>
      <c r="C6" s="44"/>
      <c r="D6" s="44"/>
      <c r="E6" s="15" t="s">
        <v>4</v>
      </c>
    </row>
    <row r="7" spans="1:7" s="11" customFormat="1" ht="11.25" x14ac:dyDescent="0.2">
      <c r="B7" s="6">
        <v>1</v>
      </c>
      <c r="C7" s="6">
        <v>2</v>
      </c>
      <c r="D7" s="6">
        <v>3</v>
      </c>
      <c r="E7" s="6">
        <v>4</v>
      </c>
    </row>
    <row r="8" spans="1:7" x14ac:dyDescent="0.25">
      <c r="B8" s="30">
        <v>1</v>
      </c>
      <c r="C8" s="31" t="s">
        <v>5</v>
      </c>
      <c r="D8" s="32" t="s">
        <v>6</v>
      </c>
      <c r="E8" s="33">
        <f>E9+E10</f>
        <v>135033.973</v>
      </c>
      <c r="G8" s="23"/>
    </row>
    <row r="9" spans="1:7" x14ac:dyDescent="0.25">
      <c r="B9" s="1">
        <v>1.1000000000000001</v>
      </c>
      <c r="C9" s="17" t="s">
        <v>57</v>
      </c>
      <c r="D9" s="18" t="s">
        <v>6</v>
      </c>
      <c r="E9" s="13">
        <v>131538</v>
      </c>
    </row>
    <row r="10" spans="1:7" x14ac:dyDescent="0.25">
      <c r="B10" s="1">
        <v>1.2</v>
      </c>
      <c r="C10" s="17" t="s">
        <v>58</v>
      </c>
      <c r="D10" s="18" t="s">
        <v>6</v>
      </c>
      <c r="E10" s="13">
        <v>3495.973</v>
      </c>
    </row>
    <row r="11" spans="1:7" ht="22.5" x14ac:dyDescent="0.25">
      <c r="B11" s="30">
        <v>2</v>
      </c>
      <c r="C11" s="31" t="s">
        <v>7</v>
      </c>
      <c r="D11" s="32" t="s">
        <v>6</v>
      </c>
      <c r="E11" s="33">
        <f>E12+E13+E17+E20+E21+E22+E23+E24+E25+E26+E27+E28+E29</f>
        <v>174385.27</v>
      </c>
      <c r="F11" s="23"/>
    </row>
    <row r="12" spans="1:7" x14ac:dyDescent="0.25">
      <c r="B12" s="1">
        <v>2.1</v>
      </c>
      <c r="C12" s="19" t="s">
        <v>53</v>
      </c>
      <c r="D12" s="18" t="s">
        <v>6</v>
      </c>
      <c r="E12" s="13">
        <v>0</v>
      </c>
    </row>
    <row r="13" spans="1:7" x14ac:dyDescent="0.25">
      <c r="B13" s="1">
        <v>2.2000000000000002</v>
      </c>
      <c r="C13" s="19" t="s">
        <v>8</v>
      </c>
      <c r="D13" s="18" t="s">
        <v>6</v>
      </c>
      <c r="E13" s="46">
        <f>E14</f>
        <v>97661.8</v>
      </c>
    </row>
    <row r="14" spans="1:7" x14ac:dyDescent="0.25">
      <c r="B14" s="8"/>
      <c r="C14" s="20" t="s">
        <v>44</v>
      </c>
      <c r="D14" s="18" t="s">
        <v>6</v>
      </c>
      <c r="E14" s="13">
        <v>97661.8</v>
      </c>
    </row>
    <row r="15" spans="1:7" x14ac:dyDescent="0.25">
      <c r="B15" s="9"/>
      <c r="C15" s="20" t="s">
        <v>9</v>
      </c>
      <c r="D15" s="18" t="s">
        <v>10</v>
      </c>
      <c r="E15" s="13">
        <v>21829</v>
      </c>
    </row>
    <row r="16" spans="1:7" ht="22.5" x14ac:dyDescent="0.25">
      <c r="B16" s="10"/>
      <c r="C16" s="20" t="s">
        <v>49</v>
      </c>
      <c r="D16" s="18" t="s">
        <v>56</v>
      </c>
      <c r="E16" s="45">
        <f>E14/E15</f>
        <v>4.4739475010307395</v>
      </c>
    </row>
    <row r="17" spans="2:7" ht="22.5" x14ac:dyDescent="0.25">
      <c r="B17" s="1">
        <v>2.2999999999999998</v>
      </c>
      <c r="C17" s="17" t="s">
        <v>54</v>
      </c>
      <c r="D17" s="18" t="s">
        <v>6</v>
      </c>
      <c r="E17" s="21">
        <v>5352</v>
      </c>
    </row>
    <row r="18" spans="2:7" x14ac:dyDescent="0.25">
      <c r="B18" s="5"/>
      <c r="C18" s="20" t="s">
        <v>45</v>
      </c>
      <c r="D18" s="18" t="s">
        <v>11</v>
      </c>
      <c r="E18" s="21">
        <f>E17/E19</f>
        <v>1.0292307692307692</v>
      </c>
    </row>
    <row r="19" spans="2:7" x14ac:dyDescent="0.25">
      <c r="B19" s="5"/>
      <c r="C19" s="20" t="s">
        <v>12</v>
      </c>
      <c r="D19" s="18" t="s">
        <v>13</v>
      </c>
      <c r="E19" s="21">
        <v>5200</v>
      </c>
    </row>
    <row r="20" spans="2:7" ht="22.5" x14ac:dyDescent="0.25">
      <c r="B20" s="1">
        <v>2.4</v>
      </c>
      <c r="C20" s="19" t="s">
        <v>14</v>
      </c>
      <c r="D20" s="18" t="s">
        <v>6</v>
      </c>
      <c r="E20" s="13">
        <v>325</v>
      </c>
    </row>
    <row r="21" spans="2:7" ht="22.5" x14ac:dyDescent="0.25">
      <c r="B21" s="1">
        <v>2.5</v>
      </c>
      <c r="C21" s="19" t="s">
        <v>15</v>
      </c>
      <c r="D21" s="18" t="s">
        <v>6</v>
      </c>
      <c r="E21" s="13">
        <v>0</v>
      </c>
    </row>
    <row r="22" spans="2:7" s="27" customFormat="1" ht="22.5" x14ac:dyDescent="0.25">
      <c r="B22" s="26">
        <v>2.6</v>
      </c>
      <c r="C22" s="24" t="s">
        <v>50</v>
      </c>
      <c r="D22" s="25" t="s">
        <v>6</v>
      </c>
      <c r="E22" s="21">
        <v>8758</v>
      </c>
    </row>
    <row r="23" spans="2:7" s="27" customFormat="1" ht="22.5" x14ac:dyDescent="0.25">
      <c r="B23" s="26">
        <v>2.7</v>
      </c>
      <c r="C23" s="24" t="s">
        <v>51</v>
      </c>
      <c r="D23" s="25" t="s">
        <v>6</v>
      </c>
      <c r="E23" s="21">
        <v>2645</v>
      </c>
    </row>
    <row r="24" spans="2:7" s="27" customFormat="1" ht="22.5" x14ac:dyDescent="0.25">
      <c r="B24" s="26">
        <v>2.8</v>
      </c>
      <c r="C24" s="24" t="s">
        <v>52</v>
      </c>
      <c r="D24" s="25" t="s">
        <v>6</v>
      </c>
      <c r="E24" s="21">
        <v>684</v>
      </c>
    </row>
    <row r="25" spans="2:7" s="27" customFormat="1" ht="22.5" x14ac:dyDescent="0.25">
      <c r="B25" s="26">
        <v>2.9</v>
      </c>
      <c r="C25" s="24" t="s">
        <v>16</v>
      </c>
      <c r="D25" s="25" t="s">
        <v>6</v>
      </c>
      <c r="E25" s="21">
        <v>27397</v>
      </c>
    </row>
    <row r="26" spans="2:7" s="27" customFormat="1" x14ac:dyDescent="0.25">
      <c r="B26" s="28">
        <v>2.1</v>
      </c>
      <c r="C26" s="24" t="s">
        <v>17</v>
      </c>
      <c r="D26" s="25" t="s">
        <v>6</v>
      </c>
      <c r="E26" s="21">
        <v>0</v>
      </c>
      <c r="G26" s="29"/>
    </row>
    <row r="27" spans="2:7" s="27" customFormat="1" x14ac:dyDescent="0.25">
      <c r="B27" s="26">
        <v>2.11</v>
      </c>
      <c r="C27" s="24" t="s">
        <v>18</v>
      </c>
      <c r="D27" s="25" t="s">
        <v>6</v>
      </c>
      <c r="E27" s="21">
        <v>2719</v>
      </c>
      <c r="G27" s="29"/>
    </row>
    <row r="28" spans="2:7" ht="22.5" x14ac:dyDescent="0.25">
      <c r="B28" s="1">
        <v>2.12</v>
      </c>
      <c r="C28" s="19" t="s">
        <v>19</v>
      </c>
      <c r="D28" s="18" t="s">
        <v>6</v>
      </c>
      <c r="E28" s="13">
        <v>2647</v>
      </c>
    </row>
    <row r="29" spans="2:7" ht="33.75" x14ac:dyDescent="0.25">
      <c r="B29" s="3">
        <v>2.13</v>
      </c>
      <c r="C29" s="19" t="s">
        <v>20</v>
      </c>
      <c r="D29" s="18" t="s">
        <v>6</v>
      </c>
      <c r="E29" s="13">
        <v>26196.47</v>
      </c>
    </row>
    <row r="30" spans="2:7" ht="22.5" x14ac:dyDescent="0.25">
      <c r="B30" s="30">
        <v>3</v>
      </c>
      <c r="C30" s="31" t="s">
        <v>59</v>
      </c>
      <c r="D30" s="32" t="s">
        <v>6</v>
      </c>
      <c r="E30" s="33">
        <f>E8-E11</f>
        <v>-39351.296999999991</v>
      </c>
      <c r="F30" s="34"/>
    </row>
    <row r="31" spans="2:7" x14ac:dyDescent="0.25">
      <c r="B31" s="1">
        <v>4</v>
      </c>
      <c r="C31" s="17" t="s">
        <v>21</v>
      </c>
      <c r="D31" s="18" t="s">
        <v>6</v>
      </c>
      <c r="E31" s="13">
        <v>0</v>
      </c>
    </row>
    <row r="32" spans="2:7" x14ac:dyDescent="0.25">
      <c r="B32" s="1">
        <v>5</v>
      </c>
      <c r="C32" s="17" t="s">
        <v>22</v>
      </c>
      <c r="D32" s="18" t="s">
        <v>6</v>
      </c>
      <c r="E32" s="21">
        <v>0</v>
      </c>
    </row>
    <row r="33" spans="2:7" x14ac:dyDescent="0.25">
      <c r="B33" s="1">
        <v>5.0999999999999996</v>
      </c>
      <c r="C33" s="4" t="s">
        <v>23</v>
      </c>
      <c r="D33" s="3" t="s">
        <v>6</v>
      </c>
      <c r="E33" s="16"/>
    </row>
    <row r="34" spans="2:7" x14ac:dyDescent="0.25">
      <c r="B34" s="1">
        <v>5.2</v>
      </c>
      <c r="C34" s="4" t="s">
        <v>24</v>
      </c>
      <c r="D34" s="3" t="s">
        <v>6</v>
      </c>
      <c r="E34" s="12"/>
    </row>
    <row r="35" spans="2:7" ht="45" x14ac:dyDescent="0.25">
      <c r="B35" s="1">
        <v>6</v>
      </c>
      <c r="C35" s="2" t="s">
        <v>60</v>
      </c>
      <c r="D35" s="3" t="s">
        <v>25</v>
      </c>
      <c r="E35" s="14" t="s">
        <v>61</v>
      </c>
    </row>
    <row r="36" spans="2:7" x14ac:dyDescent="0.25">
      <c r="B36" s="1">
        <v>7</v>
      </c>
      <c r="C36" s="2" t="s">
        <v>26</v>
      </c>
      <c r="D36" s="3" t="s">
        <v>27</v>
      </c>
      <c r="E36" s="21">
        <f>52.88+22.1+1.72+1.57</f>
        <v>78.27</v>
      </c>
    </row>
    <row r="37" spans="2:7" x14ac:dyDescent="0.25">
      <c r="B37" s="1">
        <v>8</v>
      </c>
      <c r="C37" s="2" t="s">
        <v>28</v>
      </c>
      <c r="D37" s="3" t="s">
        <v>27</v>
      </c>
      <c r="E37" s="21">
        <v>69.959999999999994</v>
      </c>
    </row>
    <row r="38" spans="2:7" ht="22.5" x14ac:dyDescent="0.25">
      <c r="B38" s="1">
        <v>9</v>
      </c>
      <c r="C38" s="17" t="s">
        <v>29</v>
      </c>
      <c r="D38" s="18" t="s">
        <v>30</v>
      </c>
      <c r="E38" s="21">
        <f>E44+E40</f>
        <v>146.39464000000001</v>
      </c>
      <c r="G38" s="22"/>
    </row>
    <row r="39" spans="2:7" ht="22.5" x14ac:dyDescent="0.25">
      <c r="B39" s="1">
        <v>10</v>
      </c>
      <c r="C39" s="17" t="s">
        <v>31</v>
      </c>
      <c r="D39" s="18" t="s">
        <v>30</v>
      </c>
      <c r="E39" s="13">
        <v>0</v>
      </c>
    </row>
    <row r="40" spans="2:7" ht="22.5" x14ac:dyDescent="0.25">
      <c r="B40" s="1">
        <v>11</v>
      </c>
      <c r="C40" s="17" t="s">
        <v>32</v>
      </c>
      <c r="D40" s="18" t="s">
        <v>30</v>
      </c>
      <c r="E40" s="21">
        <v>141.51464000000001</v>
      </c>
      <c r="G40" s="22"/>
    </row>
    <row r="41" spans="2:7" x14ac:dyDescent="0.25">
      <c r="B41" s="1">
        <v>11.1</v>
      </c>
      <c r="C41" s="20" t="s">
        <v>33</v>
      </c>
      <c r="D41" s="18" t="s">
        <v>30</v>
      </c>
      <c r="E41" s="21">
        <v>105.804</v>
      </c>
    </row>
    <row r="42" spans="2:7" x14ac:dyDescent="0.25">
      <c r="B42" s="1">
        <v>11.2</v>
      </c>
      <c r="C42" s="20" t="s">
        <v>34</v>
      </c>
      <c r="D42" s="18" t="s">
        <v>30</v>
      </c>
      <c r="E42" s="21">
        <f>E40-E41</f>
        <v>35.710640000000012</v>
      </c>
    </row>
    <row r="43" spans="2:7" ht="22.5" x14ac:dyDescent="0.25">
      <c r="B43" s="1">
        <v>12</v>
      </c>
      <c r="C43" s="17" t="s">
        <v>35</v>
      </c>
      <c r="D43" s="18" t="s">
        <v>36</v>
      </c>
      <c r="E43" s="13">
        <f>E44/E38*100</f>
        <v>3.3334553778744906</v>
      </c>
    </row>
    <row r="44" spans="2:7" x14ac:dyDescent="0.25">
      <c r="B44" s="1">
        <v>13</v>
      </c>
      <c r="C44" s="17" t="s">
        <v>37</v>
      </c>
      <c r="D44" s="18" t="s">
        <v>30</v>
      </c>
      <c r="E44" s="13">
        <v>4.88</v>
      </c>
    </row>
    <row r="45" spans="2:7" ht="22.5" x14ac:dyDescent="0.25">
      <c r="B45" s="1">
        <v>14</v>
      </c>
      <c r="C45" s="17" t="s">
        <v>38</v>
      </c>
      <c r="D45" s="18" t="s">
        <v>39</v>
      </c>
      <c r="E45" s="13">
        <v>18</v>
      </c>
    </row>
    <row r="46" spans="2:7" ht="22.5" x14ac:dyDescent="0.25">
      <c r="B46" s="1">
        <v>15</v>
      </c>
      <c r="C46" s="17" t="s">
        <v>40</v>
      </c>
      <c r="D46" s="18" t="s">
        <v>39</v>
      </c>
      <c r="E46" s="13">
        <v>28</v>
      </c>
    </row>
    <row r="47" spans="2:7" ht="22.5" x14ac:dyDescent="0.25">
      <c r="B47" s="1">
        <v>16</v>
      </c>
      <c r="C47" s="2" t="s">
        <v>41</v>
      </c>
      <c r="D47" s="3" t="s">
        <v>42</v>
      </c>
      <c r="E47" s="16">
        <f>E15/E40/0.8537</f>
        <v>180.68711703953238</v>
      </c>
    </row>
    <row r="48" spans="2:7" ht="22.5" x14ac:dyDescent="0.25">
      <c r="B48" s="1">
        <v>17</v>
      </c>
      <c r="C48" s="2" t="s">
        <v>55</v>
      </c>
      <c r="D48" s="3" t="s">
        <v>43</v>
      </c>
      <c r="E48" s="12">
        <f>E19/E40</f>
        <v>36.745314831030903</v>
      </c>
    </row>
  </sheetData>
  <mergeCells count="6">
    <mergeCell ref="A1:F1"/>
    <mergeCell ref="A2:F2"/>
    <mergeCell ref="A3:F3"/>
    <mergeCell ref="B5:B6"/>
    <mergeCell ref="C5:C6"/>
    <mergeCell ref="D5:D6"/>
  </mergeCells>
  <pageMargins left="0.31496062992125984" right="0.31496062992125984" top="0.15748031496062992" bottom="0.15748031496062992" header="0.31496062992125984" footer="0.31496062992125984"/>
  <pageSetup paperSize="9" scale="9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48"/>
  <sheetViews>
    <sheetView tabSelected="1" workbookViewId="0">
      <selection activeCell="F14" sqref="F14"/>
    </sheetView>
  </sheetViews>
  <sheetFormatPr defaultRowHeight="15" x14ac:dyDescent="0.25"/>
  <cols>
    <col min="1" max="1" width="5.7109375" customWidth="1"/>
    <col min="2" max="2" width="5.42578125" customWidth="1"/>
    <col min="3" max="3" width="54" customWidth="1"/>
    <col min="4" max="4" width="10.7109375" customWidth="1"/>
    <col min="5" max="5" width="21.28515625" customWidth="1"/>
    <col min="6" max="6" width="6.28515625" customWidth="1"/>
    <col min="7" max="7" width="10" bestFit="1" customWidth="1"/>
  </cols>
  <sheetData>
    <row r="1" spans="1:8" x14ac:dyDescent="0.25">
      <c r="A1" s="42" t="s">
        <v>62</v>
      </c>
      <c r="B1" s="42"/>
      <c r="C1" s="42"/>
      <c r="D1" s="42"/>
      <c r="E1" s="42"/>
      <c r="F1" s="42"/>
    </row>
    <row r="2" spans="1:8" x14ac:dyDescent="0.25">
      <c r="A2" s="42" t="s">
        <v>47</v>
      </c>
      <c r="B2" s="42"/>
      <c r="C2" s="42"/>
      <c r="D2" s="42"/>
      <c r="E2" s="42"/>
      <c r="F2" s="42"/>
    </row>
    <row r="3" spans="1:8" x14ac:dyDescent="0.25">
      <c r="A3" s="43" t="s">
        <v>48</v>
      </c>
      <c r="B3" s="43"/>
      <c r="C3" s="43"/>
      <c r="D3" s="43"/>
      <c r="E3" s="43"/>
      <c r="F3" s="43"/>
    </row>
    <row r="4" spans="1:8" ht="7.5" customHeight="1" x14ac:dyDescent="0.25"/>
    <row r="5" spans="1:8" s="7" customFormat="1" ht="28.5" customHeight="1" x14ac:dyDescent="0.25">
      <c r="B5" s="44" t="s">
        <v>0</v>
      </c>
      <c r="C5" s="44" t="s">
        <v>1</v>
      </c>
      <c r="D5" s="44" t="s">
        <v>2</v>
      </c>
      <c r="E5" s="35" t="s">
        <v>3</v>
      </c>
    </row>
    <row r="6" spans="1:8" s="7" customFormat="1" ht="27.75" customHeight="1" x14ac:dyDescent="0.25">
      <c r="B6" s="44"/>
      <c r="C6" s="44"/>
      <c r="D6" s="44"/>
      <c r="E6" s="15" t="s">
        <v>4</v>
      </c>
    </row>
    <row r="7" spans="1:8" s="11" customFormat="1" ht="11.25" x14ac:dyDescent="0.2">
      <c r="B7" s="6">
        <v>1</v>
      </c>
      <c r="C7" s="6">
        <v>2</v>
      </c>
      <c r="D7" s="6">
        <v>3</v>
      </c>
      <c r="E7" s="6">
        <v>4</v>
      </c>
    </row>
    <row r="8" spans="1:8" x14ac:dyDescent="0.25">
      <c r="B8" s="37">
        <v>1</v>
      </c>
      <c r="C8" s="38" t="s">
        <v>5</v>
      </c>
      <c r="D8" s="39" t="s">
        <v>6</v>
      </c>
      <c r="E8" s="36">
        <f>156663.52-2044.17</f>
        <v>154619.34999999998</v>
      </c>
      <c r="G8" s="23"/>
    </row>
    <row r="9" spans="1:8" x14ac:dyDescent="0.25">
      <c r="B9" s="1">
        <v>1.1000000000000001</v>
      </c>
      <c r="C9" s="17" t="s">
        <v>57</v>
      </c>
      <c r="D9" s="18" t="s">
        <v>6</v>
      </c>
      <c r="E9" s="13">
        <f>E8-E10</f>
        <v>145019.92999999996</v>
      </c>
    </row>
    <row r="10" spans="1:8" x14ac:dyDescent="0.25">
      <c r="B10" s="1">
        <v>1.2</v>
      </c>
      <c r="C10" s="17" t="s">
        <v>58</v>
      </c>
      <c r="D10" s="18" t="s">
        <v>6</v>
      </c>
      <c r="E10" s="13">
        <v>9599.42</v>
      </c>
    </row>
    <row r="11" spans="1:8" ht="22.5" x14ac:dyDescent="0.25">
      <c r="B11" s="37">
        <v>2</v>
      </c>
      <c r="C11" s="38" t="s">
        <v>7</v>
      </c>
      <c r="D11" s="39" t="s">
        <v>6</v>
      </c>
      <c r="E11" s="41">
        <f>E12+E13+E17+E20+E21+E22+E23+E24+E25+E26+E27+E28+E29</f>
        <v>190028.2292</v>
      </c>
      <c r="F11" s="23"/>
    </row>
    <row r="12" spans="1:8" x14ac:dyDescent="0.25">
      <c r="B12" s="1">
        <v>2.1</v>
      </c>
      <c r="C12" s="19" t="s">
        <v>53</v>
      </c>
      <c r="D12" s="18" t="s">
        <v>6</v>
      </c>
      <c r="E12" s="13">
        <v>0</v>
      </c>
    </row>
    <row r="13" spans="1:8" x14ac:dyDescent="0.25">
      <c r="B13" s="1">
        <v>2.2000000000000002</v>
      </c>
      <c r="C13" s="19" t="s">
        <v>8</v>
      </c>
      <c r="D13" s="18" t="s">
        <v>6</v>
      </c>
      <c r="E13" s="13">
        <v>113512</v>
      </c>
      <c r="H13" s="23"/>
    </row>
    <row r="14" spans="1:8" x14ac:dyDescent="0.25">
      <c r="B14" s="8"/>
      <c r="C14" s="20" t="s">
        <v>44</v>
      </c>
      <c r="D14" s="18" t="s">
        <v>6</v>
      </c>
      <c r="E14" s="13">
        <f>E13</f>
        <v>113512</v>
      </c>
    </row>
    <row r="15" spans="1:8" x14ac:dyDescent="0.25">
      <c r="B15" s="9"/>
      <c r="C15" s="20" t="s">
        <v>9</v>
      </c>
      <c r="D15" s="18" t="s">
        <v>10</v>
      </c>
      <c r="E15" s="13">
        <v>24049</v>
      </c>
    </row>
    <row r="16" spans="1:8" ht="22.5" x14ac:dyDescent="0.25">
      <c r="B16" s="10"/>
      <c r="C16" s="20" t="s">
        <v>49</v>
      </c>
      <c r="D16" s="18" t="s">
        <v>56</v>
      </c>
      <c r="E16" s="45">
        <f>E14/E15</f>
        <v>4.7200299388747977</v>
      </c>
    </row>
    <row r="17" spans="2:7" ht="22.5" x14ac:dyDescent="0.25">
      <c r="B17" s="1">
        <v>2.2999999999999998</v>
      </c>
      <c r="C17" s="17" t="s">
        <v>54</v>
      </c>
      <c r="D17" s="18" t="s">
        <v>6</v>
      </c>
      <c r="E17" s="21">
        <v>2225.375</v>
      </c>
      <c r="G17" s="23"/>
    </row>
    <row r="18" spans="2:7" x14ac:dyDescent="0.25">
      <c r="B18" s="5"/>
      <c r="C18" s="20" t="s">
        <v>45</v>
      </c>
      <c r="D18" s="18" t="s">
        <v>11</v>
      </c>
      <c r="E18" s="21">
        <f>E17/E19</f>
        <v>2.9917750134103041</v>
      </c>
    </row>
    <row r="19" spans="2:7" x14ac:dyDescent="0.25">
      <c r="B19" s="5"/>
      <c r="C19" s="20" t="s">
        <v>12</v>
      </c>
      <c r="D19" s="18" t="s">
        <v>13</v>
      </c>
      <c r="E19" s="21">
        <v>743.83100000000002</v>
      </c>
    </row>
    <row r="20" spans="2:7" ht="22.5" x14ac:dyDescent="0.25">
      <c r="B20" s="1">
        <v>2.4</v>
      </c>
      <c r="C20" s="19" t="s">
        <v>14</v>
      </c>
      <c r="D20" s="18" t="s">
        <v>6</v>
      </c>
      <c r="E20" s="13">
        <v>327.8</v>
      </c>
    </row>
    <row r="21" spans="2:7" ht="22.5" x14ac:dyDescent="0.25">
      <c r="B21" s="1">
        <v>2.5</v>
      </c>
      <c r="C21" s="19" t="s">
        <v>15</v>
      </c>
      <c r="D21" s="18" t="s">
        <v>6</v>
      </c>
      <c r="E21" s="21">
        <v>0</v>
      </c>
    </row>
    <row r="22" spans="2:7" s="27" customFormat="1" ht="22.5" x14ac:dyDescent="0.25">
      <c r="B22" s="26">
        <v>2.6</v>
      </c>
      <c r="C22" s="24" t="s">
        <v>50</v>
      </c>
      <c r="D22" s="25" t="s">
        <v>6</v>
      </c>
      <c r="E22" s="21">
        <v>8266.1</v>
      </c>
    </row>
    <row r="23" spans="2:7" s="27" customFormat="1" ht="22.5" x14ac:dyDescent="0.25">
      <c r="B23" s="26">
        <v>2.7</v>
      </c>
      <c r="C23" s="24" t="s">
        <v>51</v>
      </c>
      <c r="D23" s="25" t="s">
        <v>6</v>
      </c>
      <c r="E23" s="21">
        <f>E22*0.302</f>
        <v>2496.3622</v>
      </c>
    </row>
    <row r="24" spans="2:7" s="27" customFormat="1" ht="22.5" x14ac:dyDescent="0.25">
      <c r="B24" s="26">
        <v>2.8</v>
      </c>
      <c r="C24" s="24" t="s">
        <v>52</v>
      </c>
      <c r="D24" s="25" t="s">
        <v>6</v>
      </c>
      <c r="E24" s="21">
        <v>521.29999999999995</v>
      </c>
    </row>
    <row r="25" spans="2:7" s="27" customFormat="1" ht="22.5" x14ac:dyDescent="0.25">
      <c r="B25" s="26">
        <v>2.9</v>
      </c>
      <c r="C25" s="24" t="s">
        <v>16</v>
      </c>
      <c r="D25" s="25" t="s">
        <v>6</v>
      </c>
      <c r="E25" s="21">
        <v>25820.400000000001</v>
      </c>
    </row>
    <row r="26" spans="2:7" s="27" customFormat="1" x14ac:dyDescent="0.25">
      <c r="B26" s="28">
        <v>2.1</v>
      </c>
      <c r="C26" s="24" t="s">
        <v>17</v>
      </c>
      <c r="D26" s="25" t="s">
        <v>6</v>
      </c>
      <c r="E26" s="21">
        <f>2346*1.302</f>
        <v>3054.4920000000002</v>
      </c>
      <c r="G26" s="29"/>
    </row>
    <row r="27" spans="2:7" s="27" customFormat="1" x14ac:dyDescent="0.25">
      <c r="B27" s="26">
        <v>2.11</v>
      </c>
      <c r="C27" s="24" t="s">
        <v>18</v>
      </c>
      <c r="D27" s="25" t="s">
        <v>6</v>
      </c>
      <c r="E27" s="21">
        <v>3647.9</v>
      </c>
      <c r="G27" s="29"/>
    </row>
    <row r="28" spans="2:7" ht="22.5" x14ac:dyDescent="0.25">
      <c r="B28" s="1">
        <v>2.12</v>
      </c>
      <c r="C28" s="19" t="s">
        <v>19</v>
      </c>
      <c r="D28" s="18" t="s">
        <v>6</v>
      </c>
      <c r="E28" s="13">
        <f>1439.5</f>
        <v>1439.5</v>
      </c>
    </row>
    <row r="29" spans="2:7" ht="33.75" x14ac:dyDescent="0.25">
      <c r="B29" s="35">
        <v>2.13</v>
      </c>
      <c r="C29" s="19" t="s">
        <v>20</v>
      </c>
      <c r="D29" s="18" t="s">
        <v>6</v>
      </c>
      <c r="E29" s="13">
        <v>28717</v>
      </c>
    </row>
    <row r="30" spans="2:7" ht="22.5" x14ac:dyDescent="0.25">
      <c r="B30" s="37">
        <v>3</v>
      </c>
      <c r="C30" s="38" t="s">
        <v>59</v>
      </c>
      <c r="D30" s="39" t="s">
        <v>6</v>
      </c>
      <c r="E30" s="41">
        <f>E8-E11</f>
        <v>-35408.879200000025</v>
      </c>
      <c r="F30" s="34"/>
    </row>
    <row r="31" spans="2:7" x14ac:dyDescent="0.25">
      <c r="B31" s="1">
        <v>4</v>
      </c>
      <c r="C31" s="17" t="s">
        <v>21</v>
      </c>
      <c r="D31" s="18" t="s">
        <v>6</v>
      </c>
      <c r="E31" s="13">
        <v>0</v>
      </c>
    </row>
    <row r="32" spans="2:7" x14ac:dyDescent="0.25">
      <c r="B32" s="1">
        <v>5</v>
      </c>
      <c r="C32" s="17" t="s">
        <v>22</v>
      </c>
      <c r="D32" s="18" t="s">
        <v>6</v>
      </c>
      <c r="E32" s="21">
        <v>0</v>
      </c>
    </row>
    <row r="33" spans="2:7" x14ac:dyDescent="0.25">
      <c r="B33" s="1">
        <v>5.0999999999999996</v>
      </c>
      <c r="C33" s="4" t="s">
        <v>23</v>
      </c>
      <c r="D33" s="35" t="s">
        <v>6</v>
      </c>
      <c r="E33" s="16"/>
    </row>
    <row r="34" spans="2:7" x14ac:dyDescent="0.25">
      <c r="B34" s="1">
        <v>5.2</v>
      </c>
      <c r="C34" s="4" t="s">
        <v>24</v>
      </c>
      <c r="D34" s="35" t="s">
        <v>6</v>
      </c>
      <c r="E34" s="12"/>
    </row>
    <row r="35" spans="2:7" ht="45" x14ac:dyDescent="0.25">
      <c r="B35" s="1">
        <v>6</v>
      </c>
      <c r="C35" s="2" t="s">
        <v>60</v>
      </c>
      <c r="D35" s="35" t="s">
        <v>25</v>
      </c>
      <c r="E35" s="14" t="s">
        <v>61</v>
      </c>
    </row>
    <row r="36" spans="2:7" x14ac:dyDescent="0.25">
      <c r="B36" s="1">
        <v>7</v>
      </c>
      <c r="C36" s="2" t="s">
        <v>26</v>
      </c>
      <c r="D36" s="35" t="s">
        <v>27</v>
      </c>
      <c r="E36" s="21">
        <f>52.88+22.1+1.72+1.57</f>
        <v>78.27</v>
      </c>
    </row>
    <row r="37" spans="2:7" x14ac:dyDescent="0.25">
      <c r="B37" s="1">
        <v>8</v>
      </c>
      <c r="C37" s="2" t="s">
        <v>28</v>
      </c>
      <c r="D37" s="35" t="s">
        <v>27</v>
      </c>
      <c r="E37" s="40">
        <v>69.959999999999994</v>
      </c>
    </row>
    <row r="38" spans="2:7" ht="22.5" x14ac:dyDescent="0.25">
      <c r="B38" s="1">
        <v>9</v>
      </c>
      <c r="C38" s="17" t="s">
        <v>29</v>
      </c>
      <c r="D38" s="18" t="s">
        <v>30</v>
      </c>
      <c r="E38" s="21">
        <v>160.32400000000001</v>
      </c>
      <c r="G38" s="22"/>
    </row>
    <row r="39" spans="2:7" ht="22.5" x14ac:dyDescent="0.25">
      <c r="B39" s="1">
        <v>10</v>
      </c>
      <c r="C39" s="17" t="s">
        <v>31</v>
      </c>
      <c r="D39" s="18" t="s">
        <v>30</v>
      </c>
      <c r="E39" s="13">
        <v>0</v>
      </c>
    </row>
    <row r="40" spans="2:7" ht="22.5" x14ac:dyDescent="0.25">
      <c r="B40" s="1">
        <v>11</v>
      </c>
      <c r="C40" s="17" t="s">
        <v>32</v>
      </c>
      <c r="D40" s="18" t="s">
        <v>30</v>
      </c>
      <c r="E40" s="21">
        <v>145.09399999999999</v>
      </c>
      <c r="G40" s="22"/>
    </row>
    <row r="41" spans="2:7" x14ac:dyDescent="0.25">
      <c r="B41" s="1">
        <v>11.1</v>
      </c>
      <c r="C41" s="20" t="s">
        <v>33</v>
      </c>
      <c r="D41" s="18" t="s">
        <v>30</v>
      </c>
      <c r="E41" s="21">
        <v>109.62</v>
      </c>
    </row>
    <row r="42" spans="2:7" x14ac:dyDescent="0.25">
      <c r="B42" s="1">
        <v>11.2</v>
      </c>
      <c r="C42" s="20" t="s">
        <v>34</v>
      </c>
      <c r="D42" s="18" t="s">
        <v>30</v>
      </c>
      <c r="E42" s="21">
        <f>E40-E41</f>
        <v>35.47399999999999</v>
      </c>
    </row>
    <row r="43" spans="2:7" ht="22.5" x14ac:dyDescent="0.25">
      <c r="B43" s="1">
        <v>12</v>
      </c>
      <c r="C43" s="17" t="s">
        <v>35</v>
      </c>
      <c r="D43" s="18" t="s">
        <v>36</v>
      </c>
      <c r="E43" s="13">
        <f>E44/E38*100</f>
        <v>9.3123924053791072</v>
      </c>
    </row>
    <row r="44" spans="2:7" x14ac:dyDescent="0.25">
      <c r="B44" s="1">
        <v>13</v>
      </c>
      <c r="C44" s="17" t="s">
        <v>37</v>
      </c>
      <c r="D44" s="18" t="s">
        <v>30</v>
      </c>
      <c r="E44" s="13">
        <v>14.93</v>
      </c>
    </row>
    <row r="45" spans="2:7" ht="22.5" x14ac:dyDescent="0.25">
      <c r="B45" s="1">
        <v>14</v>
      </c>
      <c r="C45" s="17" t="s">
        <v>38</v>
      </c>
      <c r="D45" s="18" t="s">
        <v>39</v>
      </c>
      <c r="E45" s="13">
        <v>21</v>
      </c>
    </row>
    <row r="46" spans="2:7" ht="22.5" x14ac:dyDescent="0.25">
      <c r="B46" s="1">
        <v>15</v>
      </c>
      <c r="C46" s="17" t="s">
        <v>40</v>
      </c>
      <c r="D46" s="18" t="s">
        <v>39</v>
      </c>
      <c r="E46" s="13">
        <v>28</v>
      </c>
    </row>
    <row r="47" spans="2:7" ht="22.5" x14ac:dyDescent="0.25">
      <c r="B47" s="1">
        <v>16</v>
      </c>
      <c r="C47" s="2" t="s">
        <v>41</v>
      </c>
      <c r="D47" s="35" t="s">
        <v>42</v>
      </c>
      <c r="E47" s="16">
        <v>178.49799999999999</v>
      </c>
    </row>
    <row r="48" spans="2:7" ht="22.5" x14ac:dyDescent="0.25">
      <c r="B48" s="1">
        <v>17</v>
      </c>
      <c r="C48" s="2" t="s">
        <v>55</v>
      </c>
      <c r="D48" s="35" t="s">
        <v>43</v>
      </c>
      <c r="E48" s="12">
        <f>E19/E40</f>
        <v>5.1265455497815209</v>
      </c>
    </row>
  </sheetData>
  <mergeCells count="6">
    <mergeCell ref="A1:F1"/>
    <mergeCell ref="A2:F2"/>
    <mergeCell ref="A3:F3"/>
    <mergeCell ref="B5:B6"/>
    <mergeCell ref="C5:C6"/>
    <mergeCell ref="D5:D6"/>
  </mergeCells>
  <pageMargins left="0.31496062992125984" right="0.31496062992125984" top="0.15748031496062992" bottom="0.15748031496062992" header="0.31496062992125984" footer="0.31496062992125984"/>
  <pageSetup paperSize="9" scale="90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ТЭ 2015</vt:lpstr>
      <vt:lpstr>ТЭ 2016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2017-06-05T03:11:49Z</dcterms:modified>
</cp:coreProperties>
</file>